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BIRITÉ\"/>
    </mc:Choice>
  </mc:AlternateContent>
  <bookViews>
    <workbookView xWindow="0" yWindow="0" windowWidth="21600" windowHeight="900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D4" i="4" l="1"/>
  <c r="F4" i="2"/>
  <c r="F28" i="2" s="1"/>
  <c r="J9" i="3"/>
  <c r="E9" i="3"/>
  <c r="C9" i="3"/>
  <c r="I9" i="3"/>
  <c r="N9" i="3" s="1"/>
  <c r="L9" i="3" l="1"/>
  <c r="K12" i="3" s="1"/>
  <c r="G9" i="3" l="1"/>
  <c r="F12" i="3" s="1"/>
  <c r="B2" i="4" l="1"/>
  <c r="E5" i="4" l="1"/>
  <c r="E28" i="2" l="1"/>
  <c r="B6" i="3" l="1"/>
  <c r="B5" i="3"/>
  <c r="H28" i="2"/>
  <c r="G28" i="2"/>
</calcChain>
</file>

<file path=xl/sharedStrings.xml><?xml version="1.0" encoding="utf-8"?>
<sst xmlns="http://schemas.openxmlformats.org/spreadsheetml/2006/main" count="79" uniqueCount="63">
  <si>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</si>
  <si>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</si>
  <si>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</si>
  <si>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</si>
  <si>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</si>
  <si>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</si>
  <si>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</si>
  <si>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</si>
  <si>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</si>
  <si>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</si>
  <si>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</si>
  <si>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</si>
  <si>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</si>
  <si>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</si>
  <si>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</si>
  <si>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</si>
  <si>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</si>
  <si>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</si>
  <si>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VALOR GLOBAL</t>
  </si>
  <si>
    <t>Diferença Global</t>
  </si>
  <si>
    <t>1º</t>
  </si>
  <si>
    <t>2º</t>
  </si>
  <si>
    <t>3º</t>
  </si>
  <si>
    <t>Parcela nº</t>
  </si>
  <si>
    <t>Valor Parcela</t>
  </si>
  <si>
    <t>DESCRIÇÃO DETALHADA</t>
  </si>
  <si>
    <t>ADITIVO 01/2019 - PRORROGAÇÃO</t>
  </si>
  <si>
    <t>CONTRATO 29.2018</t>
  </si>
  <si>
    <t>23208.004131/2018-82</t>
  </si>
  <si>
    <t>15/08/2018 a 14/08/2019</t>
  </si>
  <si>
    <t>ADITIVO 01/2019 - 11/06/2019</t>
  </si>
  <si>
    <t>15/08/2019 a 14/08/2020</t>
  </si>
  <si>
    <t>23825.000277/2019-52</t>
  </si>
  <si>
    <t>ADITIVO 02/2020 - 22/06/2020</t>
  </si>
  <si>
    <t>15/08/2020 a 14/08/2021</t>
  </si>
  <si>
    <t>23825.000309/2020-53</t>
  </si>
  <si>
    <t>Compra de Energia Regulada de consumidor do grupo A - Campus Ibirité do IFMG.</t>
  </si>
  <si>
    <t>ADITIVO 02/2020 - PRORROGAÇÃO</t>
  </si>
  <si>
    <t xml:space="preserve">15/08/2020 a 14/08/2021 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</si>
  <si>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</si>
  <si>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</si>
  <si>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</si>
  <si>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</si>
  <si>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</si>
  <si>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</si>
  <si>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</si>
  <si>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</si>
  <si>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</si>
  <si>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</si>
  <si>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</si>
  <si>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VALOR MENSAL</t>
  </si>
  <si>
    <t>15/09 a 14/10/20</t>
  </si>
  <si>
    <t>15/08 a 14/09/20</t>
  </si>
  <si>
    <t xml:space="preserve">15/10 a 14/11/20  </t>
  </si>
  <si>
    <t>15/11 a 14/12/20</t>
  </si>
  <si>
    <t>15/12 a 14/01/21</t>
  </si>
  <si>
    <t>15/01 a 14/02/21</t>
  </si>
  <si>
    <t>15/02 a 14/03/21</t>
  </si>
  <si>
    <t>15/03 a 14/04/21</t>
  </si>
  <si>
    <t>15/04 a 14/05/21</t>
  </si>
  <si>
    <t>15/05 a 14/06/21</t>
  </si>
  <si>
    <t>15/06 a 14/07/21</t>
  </si>
  <si>
    <t>15/07 a 14/08/21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</si>
</sst>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164" fontId="3" fillId="0" borderId="1" xfId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horizontal="center" vertical="center"/>
    </xf>
    <xf numFmtId="10" fontId="2" fillId="0" borderId="1" xfId="2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i.ifmg.edu.br/sei/controlador.php?acao=arvore_visualizar&amp;acao_origem=procedimento_visualizar&amp;id_procedimento=649912&amp;infra_sistema=100000100&amp;infra_unidade_atual=110001864&amp;infra_hash=aee53cd0dbf457891c6ad7c56d26246ec6ebbc1fbfee8e3bb106ee63f8191a43" TargetMode="External"/><Relationship Id="rId1" Type="http://schemas.openxmlformats.org/officeDocument/2006/relationships/hyperlink" Target="https://sei.ifmg.edu.br/sei/controlador.php?acao=arvore_visualizar&amp;acao_origem=procedimento_visualizar&amp;id_procedimento=396697&amp;infra_sistema=100000100&amp;infra_unidade_atual=110001864&amp;infra_hash=b9a5201395cabf8463f56c80cd369d2d72546f7da64b687e79cbcff5c74a01e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showGridLines="0" workbookViewId="0">
      <selection activeCell="K9" sqref="K9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6" width="21" style="1" customWidth="1"/>
    <col min="7" max="7" width="14.28515625" style="2" bestFit="1" customWidth="1"/>
    <col min="8" max="8" width="14.140625" style="3" bestFit="1" customWidth="1"/>
    <col min="9" max="9" width="21.28515625" style="1" customWidth="1"/>
    <col min="10" max="10" width="17" style="4" bestFit="1" customWidth="1"/>
    <col min="11" max="11" width="13.7109375" style="4" bestFit="1" customWidth="1"/>
    <col min="12" max="12" width="9.140625" style="1"/>
    <col min="13" max="13" width="17" style="1" bestFit="1" customWidth="1"/>
    <col min="14" max="16384" width="9.140625" style="1"/>
  </cols>
  <sheetData>
    <row r="3" spans="2:11" ht="15.75" x14ac:dyDescent="0.25">
      <c r="B3" s="32" t="s">
        <v>27</v>
      </c>
      <c r="C3" s="29" t="s">
        <v>8</v>
      </c>
      <c r="D3" s="29" t="s">
        <v>9</v>
      </c>
      <c r="E3" s="29" t="s">
        <v>0</v>
      </c>
      <c r="F3" s="29" t="s">
        <v>7</v>
      </c>
      <c r="G3" s="30" t="s">
        <v>1</v>
      </c>
      <c r="H3" s="31" t="s">
        <v>2</v>
      </c>
      <c r="I3" s="29" t="s">
        <v>4</v>
      </c>
      <c r="J3" s="72"/>
      <c r="K3" s="72"/>
    </row>
    <row r="4" spans="2:11" x14ac:dyDescent="0.25">
      <c r="B4" s="22" t="s">
        <v>3</v>
      </c>
      <c r="C4" s="19"/>
      <c r="D4" s="23" t="s">
        <v>29</v>
      </c>
      <c r="E4" s="19">
        <v>93721.8</v>
      </c>
      <c r="F4" s="19">
        <f>E4/12</f>
        <v>7810.1500000000005</v>
      </c>
      <c r="G4" s="20"/>
      <c r="H4" s="21"/>
      <c r="I4" s="18" t="s">
        <v>28</v>
      </c>
      <c r="J4" s="5"/>
    </row>
    <row r="5" spans="2:11" x14ac:dyDescent="0.25">
      <c r="B5" s="60" t="s">
        <v>30</v>
      </c>
      <c r="C5" s="19" t="s">
        <v>10</v>
      </c>
      <c r="D5" s="23" t="s">
        <v>31</v>
      </c>
      <c r="E5" s="19"/>
      <c r="F5" s="19"/>
      <c r="G5" s="20"/>
      <c r="H5" s="21"/>
      <c r="I5" s="18" t="s">
        <v>32</v>
      </c>
      <c r="J5" s="5"/>
    </row>
    <row r="6" spans="2:11" x14ac:dyDescent="0.25">
      <c r="B6" s="60" t="s">
        <v>33</v>
      </c>
      <c r="C6" s="65" t="s">
        <v>10</v>
      </c>
      <c r="D6" s="66" t="s">
        <v>34</v>
      </c>
      <c r="E6" s="65"/>
      <c r="F6" s="65"/>
      <c r="G6" s="67"/>
      <c r="H6" s="68"/>
      <c r="I6" s="18" t="s">
        <v>35</v>
      </c>
      <c r="J6" s="5"/>
    </row>
    <row r="7" spans="2:11" x14ac:dyDescent="0.25">
      <c r="B7" s="22"/>
      <c r="C7" s="19"/>
      <c r="D7" s="23"/>
      <c r="E7" s="19"/>
      <c r="F7" s="19"/>
      <c r="G7" s="20"/>
      <c r="H7" s="21"/>
      <c r="I7" s="18"/>
      <c r="J7" s="5"/>
    </row>
    <row r="8" spans="2:11" x14ac:dyDescent="0.25">
      <c r="B8" s="22"/>
      <c r="C8" s="17"/>
      <c r="D8" s="18"/>
      <c r="E8" s="19"/>
      <c r="F8" s="19"/>
      <c r="G8" s="20"/>
      <c r="H8" s="21"/>
      <c r="I8" s="18"/>
      <c r="J8" s="5"/>
    </row>
    <row r="9" spans="2:11" x14ac:dyDescent="0.25">
      <c r="B9" s="22"/>
      <c r="C9" s="17"/>
      <c r="D9" s="18"/>
      <c r="E9" s="19"/>
      <c r="F9" s="19"/>
      <c r="G9" s="20"/>
      <c r="H9" s="21"/>
      <c r="I9" s="18"/>
      <c r="J9" s="5"/>
    </row>
    <row r="10" spans="2:11" x14ac:dyDescent="0.25">
      <c r="B10" s="22"/>
      <c r="C10" s="17"/>
      <c r="D10" s="18"/>
      <c r="E10" s="19"/>
      <c r="F10" s="19"/>
      <c r="G10" s="20"/>
      <c r="H10" s="21"/>
      <c r="I10" s="18"/>
      <c r="J10" s="5"/>
    </row>
    <row r="11" spans="2:11" x14ac:dyDescent="0.25">
      <c r="B11" s="60"/>
      <c r="C11" s="17"/>
      <c r="D11" s="18"/>
      <c r="E11" s="19"/>
      <c r="F11" s="19"/>
      <c r="G11" s="20"/>
      <c r="H11" s="21"/>
      <c r="I11" s="18"/>
      <c r="J11" s="5"/>
    </row>
    <row r="12" spans="2:11" x14ac:dyDescent="0.25">
      <c r="B12" s="22"/>
      <c r="C12" s="19"/>
      <c r="D12" s="18"/>
      <c r="E12" s="19"/>
      <c r="F12" s="19"/>
      <c r="G12" s="20"/>
      <c r="H12" s="21"/>
      <c r="I12" s="18"/>
      <c r="J12" s="5"/>
    </row>
    <row r="13" spans="2:11" x14ac:dyDescent="0.25">
      <c r="B13" s="22"/>
      <c r="C13" s="19"/>
      <c r="D13" s="18"/>
      <c r="E13" s="19"/>
      <c r="F13" s="19"/>
      <c r="G13" s="20"/>
      <c r="H13" s="21"/>
      <c r="I13" s="18"/>
      <c r="J13" s="5"/>
    </row>
    <row r="14" spans="2:11" x14ac:dyDescent="0.25">
      <c r="B14" s="22"/>
      <c r="C14" s="19"/>
      <c r="D14" s="18"/>
      <c r="E14" s="19"/>
      <c r="F14" s="19"/>
      <c r="G14" s="20"/>
      <c r="H14" s="21"/>
      <c r="I14" s="18"/>
      <c r="J14" s="5"/>
    </row>
    <row r="15" spans="2:11" x14ac:dyDescent="0.25">
      <c r="B15" s="22"/>
      <c r="C15" s="19"/>
      <c r="D15" s="23"/>
      <c r="E15" s="19"/>
      <c r="F15" s="19"/>
      <c r="G15" s="20"/>
      <c r="H15" s="21"/>
      <c r="I15" s="23"/>
      <c r="J15" s="5"/>
    </row>
    <row r="16" spans="2:11" x14ac:dyDescent="0.25">
      <c r="B16" s="22"/>
      <c r="C16" s="19"/>
      <c r="D16" s="23"/>
      <c r="E16" s="19"/>
      <c r="F16" s="19"/>
      <c r="G16" s="20"/>
      <c r="H16" s="21"/>
      <c r="I16" s="24"/>
      <c r="J16" s="5"/>
    </row>
    <row r="17" spans="2:11" x14ac:dyDescent="0.25">
      <c r="B17" s="22"/>
      <c r="C17" s="19"/>
      <c r="D17" s="23"/>
      <c r="E17" s="19"/>
      <c r="F17" s="19"/>
      <c r="G17" s="20"/>
      <c r="H17" s="21"/>
      <c r="I17" s="23"/>
      <c r="J17" s="5"/>
    </row>
    <row r="18" spans="2:11" x14ac:dyDescent="0.25">
      <c r="B18" s="22"/>
      <c r="C18" s="19"/>
      <c r="D18" s="18"/>
      <c r="E18" s="19"/>
      <c r="F18" s="19"/>
      <c r="G18" s="20"/>
      <c r="H18" s="21"/>
      <c r="I18" s="18"/>
      <c r="J18" s="5"/>
    </row>
    <row r="19" spans="2:11" x14ac:dyDescent="0.25">
      <c r="B19" s="22"/>
      <c r="C19" s="19"/>
      <c r="D19" s="18"/>
      <c r="E19" s="19"/>
      <c r="F19" s="19"/>
      <c r="G19" s="20"/>
      <c r="H19" s="21"/>
      <c r="I19" s="18"/>
      <c r="J19" s="5"/>
    </row>
    <row r="20" spans="2:11" x14ac:dyDescent="0.25">
      <c r="B20" s="22"/>
      <c r="C20" s="19"/>
      <c r="D20" s="18"/>
      <c r="E20" s="19"/>
      <c r="F20" s="19"/>
      <c r="G20" s="20"/>
      <c r="H20" s="21"/>
      <c r="I20" s="18"/>
      <c r="J20" s="5"/>
      <c r="K20" s="6"/>
    </row>
    <row r="21" spans="2:11" x14ac:dyDescent="0.25">
      <c r="B21" s="22"/>
      <c r="C21" s="19"/>
      <c r="D21" s="18"/>
      <c r="E21" s="19"/>
      <c r="F21" s="19"/>
      <c r="G21" s="20"/>
      <c r="H21" s="21"/>
      <c r="I21" s="18"/>
      <c r="J21" s="5"/>
      <c r="K21" s="6"/>
    </row>
    <row r="22" spans="2:11" x14ac:dyDescent="0.25">
      <c r="B22" s="22"/>
      <c r="C22" s="19"/>
      <c r="D22" s="18"/>
      <c r="E22" s="19"/>
      <c r="F22" s="19"/>
      <c r="G22" s="20"/>
      <c r="H22" s="21"/>
      <c r="I22" s="18"/>
      <c r="J22" s="5"/>
      <c r="K22" s="6"/>
    </row>
    <row r="23" spans="2:11" x14ac:dyDescent="0.25">
      <c r="B23" s="22"/>
      <c r="C23" s="19"/>
      <c r="D23" s="18"/>
      <c r="E23" s="19"/>
      <c r="F23" s="19"/>
      <c r="G23" s="20"/>
      <c r="H23" s="21"/>
      <c r="I23" s="18"/>
      <c r="J23" s="5"/>
      <c r="K23" s="6"/>
    </row>
    <row r="24" spans="2:11" x14ac:dyDescent="0.25">
      <c r="B24" s="22"/>
      <c r="C24" s="19"/>
      <c r="D24" s="18"/>
      <c r="E24" s="19"/>
      <c r="F24" s="19"/>
      <c r="G24" s="20"/>
      <c r="H24" s="21"/>
      <c r="I24" s="18"/>
      <c r="J24" s="5"/>
      <c r="K24" s="6"/>
    </row>
    <row r="25" spans="2:11" x14ac:dyDescent="0.25">
      <c r="B25" s="22"/>
      <c r="C25" s="19"/>
      <c r="D25" s="18"/>
      <c r="E25" s="19"/>
      <c r="F25" s="19"/>
      <c r="G25" s="20"/>
      <c r="H25" s="21"/>
      <c r="I25" s="18"/>
      <c r="J25" s="5"/>
      <c r="K25" s="6"/>
    </row>
    <row r="26" spans="2:11" x14ac:dyDescent="0.25">
      <c r="B26" s="22"/>
      <c r="C26" s="19"/>
      <c r="D26" s="18"/>
      <c r="E26" s="19"/>
      <c r="F26" s="19"/>
      <c r="G26" s="20"/>
      <c r="H26" s="21"/>
      <c r="I26" s="18"/>
      <c r="J26" s="5"/>
      <c r="K26" s="6"/>
    </row>
    <row r="27" spans="2:11" x14ac:dyDescent="0.25">
      <c r="B27" s="16"/>
      <c r="C27" s="17"/>
      <c r="D27" s="18"/>
      <c r="E27" s="19"/>
      <c r="F27" s="19"/>
      <c r="G27" s="20"/>
      <c r="H27" s="21"/>
      <c r="I27" s="18"/>
      <c r="J27" s="5"/>
      <c r="K27" s="6"/>
    </row>
    <row r="28" spans="2:11" x14ac:dyDescent="0.25">
      <c r="B28" s="73" t="s">
        <v>11</v>
      </c>
      <c r="C28" s="74"/>
      <c r="D28" s="75"/>
      <c r="E28" s="26">
        <f>SUM(E4:E27)</f>
        <v>93721.8</v>
      </c>
      <c r="F28" s="26">
        <f>SUM(F4:F27)</f>
        <v>7810.1500000000005</v>
      </c>
      <c r="G28" s="27">
        <f>SUM(G4:G27)</f>
        <v>0</v>
      </c>
      <c r="H28" s="28">
        <f>SUM(H4:H27)</f>
        <v>0</v>
      </c>
      <c r="I28" s="25"/>
      <c r="J28" s="7"/>
    </row>
    <row r="29" spans="2:11" x14ac:dyDescent="0.25">
      <c r="C29" s="8"/>
      <c r="E29" s="8"/>
      <c r="F29" s="8"/>
      <c r="G29" s="9"/>
      <c r="H29" s="10"/>
    </row>
    <row r="30" spans="2:11" x14ac:dyDescent="0.25">
      <c r="E30" s="8"/>
      <c r="F30" s="8"/>
      <c r="G30" s="15"/>
    </row>
    <row r="31" spans="2:11" x14ac:dyDescent="0.25">
      <c r="E31" s="14"/>
      <c r="F31" s="14"/>
      <c r="G31" s="15"/>
      <c r="J31" s="11"/>
    </row>
    <row r="32" spans="2:11" x14ac:dyDescent="0.25">
      <c r="E32" s="13"/>
      <c r="F32" s="13"/>
      <c r="G32" s="15"/>
    </row>
    <row r="33" spans="5:7" x14ac:dyDescent="0.25">
      <c r="E33" s="12"/>
      <c r="F33" s="12"/>
      <c r="G33" s="15"/>
    </row>
    <row r="34" spans="5:7" x14ac:dyDescent="0.25">
      <c r="G34" s="15"/>
    </row>
  </sheetData>
  <mergeCells count="2">
    <mergeCell ref="J3:K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I5" r:id="rId1" display="https://sei.ifmg.edu.br/sei/controlador.php?acao=arvore_visualizar&amp;acao_origem=procedimento_visualizar&amp;id_procedimento=396697&amp;infra_sistema=100000100&amp;infra_unidade_atual=110001864&amp;infra_hash=b9a5201395cabf8463f56c80cd369d2d72546f7da64b687e79cbcff5c74a01e5"/>
    <hyperlink ref="I6" r:id="rId2" display="https://sei.ifmg.edu.br/sei/controlador.php?acao=arvore_visualizar&amp;acao_origem=procedimento_visualizar&amp;id_procedimento=649912&amp;infra_sistema=100000100&amp;infra_unidade_atual=110001864&amp;infra_hash=aee53cd0dbf457891c6ad7c56d26246ec6ebbc1fbfee8e3bb106ee63f8191a43"/>
  </hyperlinks>
  <pageMargins left="0.511811024" right="0.511811024" top="0.78740157499999996" bottom="0.78740157499999996" header="0.31496062000000002" footer="0.31496062000000002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showGridLines="0" zoomScale="110" zoomScaleNormal="110" workbookViewId="0">
      <selection activeCell="C17" sqref="C17"/>
    </sheetView>
  </sheetViews>
  <sheetFormatPr defaultRowHeight="15" x14ac:dyDescent="0.25"/>
  <cols>
    <col min="1" max="1" width="2.42578125" customWidth="1"/>
    <col min="3" max="3" width="66.5703125" bestFit="1" customWidth="1"/>
    <col min="4" max="4" width="16.28515625" bestFit="1" customWidth="1"/>
    <col min="5" max="5" width="20.140625" bestFit="1" customWidth="1"/>
    <col min="6" max="6" width="19" style="57" customWidth="1"/>
    <col min="7" max="8" width="22.140625" bestFit="1" customWidth="1"/>
  </cols>
  <sheetData>
    <row r="2" spans="2:5" x14ac:dyDescent="0.25">
      <c r="B2" s="76" t="str">
        <f>'Resumo do Contrato'!B3</f>
        <v>CONTRATO 29.2018</v>
      </c>
      <c r="C2" s="76"/>
      <c r="D2" s="76"/>
      <c r="E2" s="76"/>
    </row>
    <row r="3" spans="2:5" x14ac:dyDescent="0.25">
      <c r="B3" s="58" t="s">
        <v>16</v>
      </c>
      <c r="C3" s="58" t="s">
        <v>25</v>
      </c>
      <c r="D3" s="58" t="s">
        <v>50</v>
      </c>
      <c r="E3" s="58" t="s">
        <v>18</v>
      </c>
    </row>
    <row r="4" spans="2:5" ht="30" x14ac:dyDescent="0.25">
      <c r="B4" s="69">
        <v>1</v>
      </c>
      <c r="C4" s="71" t="s">
        <v>36</v>
      </c>
      <c r="D4" s="70">
        <f>E4/12</f>
        <v>7810.1500000000005</v>
      </c>
      <c r="E4" s="70">
        <v>93721.8</v>
      </c>
    </row>
    <row r="5" spans="2:5" x14ac:dyDescent="0.25">
      <c r="B5" s="77" t="s">
        <v>17</v>
      </c>
      <c r="C5" s="77"/>
      <c r="D5" s="77"/>
      <c r="E5" s="59">
        <f>SUM(E4:E4)</f>
        <v>93721.8</v>
      </c>
    </row>
  </sheetData>
  <mergeCells count="2">
    <mergeCell ref="B2:E2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6"/>
  <sheetViews>
    <sheetView showGridLines="0" tabSelected="1" workbookViewId="0">
      <selection activeCell="M11" sqref="M11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9.140625" style="33" customWidth="1"/>
    <col min="16" max="16" width="10.7109375" style="33" bestFit="1" customWidth="1"/>
    <col min="17" max="16384" width="9.140625" style="33"/>
  </cols>
  <sheetData>
    <row r="1" spans="2:16" s="62" customFormat="1" x14ac:dyDescent="0.25">
      <c r="I1" s="63"/>
      <c r="N1" s="63"/>
    </row>
    <row r="2" spans="2:16" s="62" customFormat="1" x14ac:dyDescent="0.25">
      <c r="I2" s="63"/>
      <c r="N2" s="63"/>
    </row>
    <row r="3" spans="2:16" s="64" customFormat="1" x14ac:dyDescent="0.25"/>
    <row r="4" spans="2:16" s="64" customFormat="1" x14ac:dyDescent="0.25"/>
    <row r="5" spans="2:16" s="35" customFormat="1" x14ac:dyDescent="0.25">
      <c r="B5" s="76" t="str">
        <f>'Resumo do Contrato'!B3</f>
        <v>CONTRATO 29.2018</v>
      </c>
      <c r="C5" s="76"/>
      <c r="D5" s="76"/>
      <c r="E5" s="81" t="s">
        <v>26</v>
      </c>
      <c r="F5" s="81"/>
      <c r="G5" s="81"/>
      <c r="H5" s="81"/>
      <c r="I5" s="82" t="s">
        <v>6</v>
      </c>
      <c r="J5" s="81" t="s">
        <v>37</v>
      </c>
      <c r="K5" s="81"/>
      <c r="L5" s="81"/>
      <c r="M5" s="81"/>
      <c r="N5" s="82" t="s">
        <v>6</v>
      </c>
    </row>
    <row r="6" spans="2:16" s="35" customFormat="1" x14ac:dyDescent="0.25">
      <c r="B6" s="79" t="str">
        <f>'Resumo do Contrato'!D4</f>
        <v>15/08/2018 a 14/08/2019</v>
      </c>
      <c r="C6" s="79"/>
      <c r="D6" s="79"/>
      <c r="E6" s="81" t="s">
        <v>31</v>
      </c>
      <c r="F6" s="81"/>
      <c r="G6" s="81"/>
      <c r="H6" s="81"/>
      <c r="I6" s="82"/>
      <c r="J6" s="81" t="s">
        <v>38</v>
      </c>
      <c r="K6" s="81"/>
      <c r="L6" s="81"/>
      <c r="M6" s="81"/>
      <c r="N6" s="82"/>
    </row>
    <row r="7" spans="2:16" s="35" customFormat="1" x14ac:dyDescent="0.25">
      <c r="B7" s="76"/>
      <c r="C7" s="76"/>
      <c r="D7" s="76"/>
      <c r="E7" s="81"/>
      <c r="F7" s="81"/>
      <c r="G7" s="81"/>
      <c r="H7" s="81"/>
      <c r="I7" s="82"/>
      <c r="J7" s="81"/>
      <c r="K7" s="81"/>
      <c r="L7" s="81"/>
      <c r="M7" s="81"/>
      <c r="N7" s="82"/>
    </row>
    <row r="8" spans="2:16" s="36" customFormat="1" ht="30" x14ac:dyDescent="0.25">
      <c r="B8" s="80"/>
      <c r="C8" s="37" t="s">
        <v>7</v>
      </c>
      <c r="D8" s="37" t="s">
        <v>0</v>
      </c>
      <c r="E8" s="37" t="s">
        <v>12</v>
      </c>
      <c r="F8" s="37" t="s">
        <v>13</v>
      </c>
      <c r="G8" s="37" t="s">
        <v>19</v>
      </c>
      <c r="H8" s="38" t="s">
        <v>5</v>
      </c>
      <c r="I8" s="82"/>
      <c r="J8" s="37" t="s">
        <v>12</v>
      </c>
      <c r="K8" s="37" t="s">
        <v>13</v>
      </c>
      <c r="L8" s="37" t="s">
        <v>19</v>
      </c>
      <c r="M8" s="38" t="s">
        <v>5</v>
      </c>
      <c r="N8" s="82"/>
    </row>
    <row r="9" spans="2:16" s="35" customFormat="1" x14ac:dyDescent="0.25">
      <c r="B9" s="80"/>
      <c r="C9" s="39">
        <f>D9/12</f>
        <v>7810.1500000000005</v>
      </c>
      <c r="D9" s="40">
        <v>93721.8</v>
      </c>
      <c r="E9" s="40">
        <f>F9/12</f>
        <v>7810.1500000000005</v>
      </c>
      <c r="F9" s="40">
        <v>93721.8</v>
      </c>
      <c r="G9" s="40">
        <f>F9-D9</f>
        <v>0</v>
      </c>
      <c r="H9" s="41">
        <v>93721.8</v>
      </c>
      <c r="I9" s="42">
        <f>H9+D9</f>
        <v>187443.6</v>
      </c>
      <c r="J9" s="40">
        <f>K9/12</f>
        <v>7810.1500000000005</v>
      </c>
      <c r="K9" s="40">
        <v>93721.8</v>
      </c>
      <c r="L9" s="40">
        <f>K9-F9</f>
        <v>0</v>
      </c>
      <c r="M9" s="41">
        <v>93721.8</v>
      </c>
      <c r="N9" s="42">
        <f>M9+I9</f>
        <v>281165.40000000002</v>
      </c>
    </row>
    <row r="10" spans="2:16" s="35" customFormat="1" x14ac:dyDescent="0.25">
      <c r="B10" s="78" t="s">
        <v>14</v>
      </c>
      <c r="C10" s="78"/>
      <c r="D10" s="43"/>
      <c r="E10" s="78" t="s">
        <v>14</v>
      </c>
      <c r="F10" s="78"/>
      <c r="G10" s="56"/>
      <c r="H10" s="44"/>
      <c r="I10" s="44"/>
      <c r="J10" s="78" t="s">
        <v>14</v>
      </c>
      <c r="K10" s="78"/>
      <c r="L10" s="56"/>
      <c r="M10" s="44"/>
      <c r="N10" s="44"/>
    </row>
    <row r="11" spans="2:16" s="45" customFormat="1" x14ac:dyDescent="0.25">
      <c r="B11" s="48" t="s">
        <v>23</v>
      </c>
      <c r="C11" s="46" t="s">
        <v>24</v>
      </c>
      <c r="D11" s="47"/>
      <c r="E11" s="48" t="s">
        <v>23</v>
      </c>
      <c r="F11" s="49" t="s">
        <v>15</v>
      </c>
      <c r="G11" s="49" t="s">
        <v>24</v>
      </c>
      <c r="H11" s="50"/>
      <c r="I11" s="44"/>
      <c r="J11" s="48" t="s">
        <v>23</v>
      </c>
      <c r="K11" s="49" t="s">
        <v>15</v>
      </c>
      <c r="L11" s="49" t="s">
        <v>24</v>
      </c>
      <c r="M11" s="50"/>
      <c r="N11" s="44"/>
    </row>
    <row r="12" spans="2:16" s="35" customFormat="1" x14ac:dyDescent="0.25">
      <c r="B12" s="51" t="s">
        <v>20</v>
      </c>
      <c r="C12" s="52">
        <v>93721.8</v>
      </c>
      <c r="E12" s="51" t="s">
        <v>21</v>
      </c>
      <c r="F12" s="54">
        <f>(G9/360)*148</f>
        <v>0</v>
      </c>
      <c r="G12" s="54">
        <v>93721.8</v>
      </c>
      <c r="H12" s="55"/>
      <c r="I12" s="44"/>
      <c r="J12" s="51" t="s">
        <v>22</v>
      </c>
      <c r="K12" s="54">
        <f>(L9/365)*400</f>
        <v>0</v>
      </c>
      <c r="L12" s="54">
        <v>7810.1500000000005</v>
      </c>
      <c r="M12" s="55" t="s">
        <v>52</v>
      </c>
      <c r="N12" s="44"/>
    </row>
    <row r="13" spans="2:16" s="35" customFormat="1" x14ac:dyDescent="0.25">
      <c r="B13" s="51"/>
      <c r="C13" s="52"/>
      <c r="E13" s="53"/>
      <c r="F13" s="54"/>
      <c r="G13" s="54"/>
      <c r="H13" s="61"/>
      <c r="I13" s="44"/>
      <c r="J13" s="53" t="s">
        <v>39</v>
      </c>
      <c r="K13" s="54"/>
      <c r="L13" s="54">
        <v>7810.1500000000005</v>
      </c>
      <c r="M13" s="61" t="s">
        <v>51</v>
      </c>
      <c r="N13" s="44"/>
    </row>
    <row r="14" spans="2:16" s="35" customFormat="1" x14ac:dyDescent="0.25">
      <c r="B14" s="51"/>
      <c r="C14" s="52"/>
      <c r="E14" s="53"/>
      <c r="F14" s="54"/>
      <c r="G14" s="54"/>
      <c r="H14" s="61"/>
      <c r="I14" s="44"/>
      <c r="J14" s="51" t="s">
        <v>40</v>
      </c>
      <c r="K14" s="54"/>
      <c r="L14" s="54">
        <v>7810.1500000000005</v>
      </c>
      <c r="M14" s="61" t="s">
        <v>53</v>
      </c>
      <c r="N14" s="44"/>
    </row>
    <row r="15" spans="2:16" s="35" customFormat="1" x14ac:dyDescent="0.25">
      <c r="B15" s="51"/>
      <c r="C15" s="52"/>
      <c r="E15" s="53"/>
      <c r="F15" s="54"/>
      <c r="G15" s="54"/>
      <c r="H15" s="55"/>
      <c r="I15" s="44"/>
      <c r="J15" s="53" t="s">
        <v>41</v>
      </c>
      <c r="K15" s="54"/>
      <c r="L15" s="54">
        <v>7810.1500000000005</v>
      </c>
      <c r="M15" s="55" t="s">
        <v>54</v>
      </c>
      <c r="N15" s="44"/>
    </row>
    <row r="16" spans="2:16" s="35" customFormat="1" x14ac:dyDescent="0.25">
      <c r="B16" s="51"/>
      <c r="C16" s="52"/>
      <c r="E16" s="53"/>
      <c r="F16" s="54"/>
      <c r="G16" s="54"/>
      <c r="H16" s="55"/>
      <c r="I16" s="44"/>
      <c r="J16" s="51" t="s">
        <v>42</v>
      </c>
      <c r="K16" s="54"/>
      <c r="L16" s="54">
        <v>7810.1500000000005</v>
      </c>
      <c r="M16" s="55" t="s">
        <v>55</v>
      </c>
      <c r="N16" s="44"/>
      <c r="P16" s="61"/>
    </row>
    <row r="17" spans="2:16" s="35" customFormat="1" x14ac:dyDescent="0.25">
      <c r="B17" s="51"/>
      <c r="C17" s="52"/>
      <c r="E17" s="53"/>
      <c r="F17" s="54"/>
      <c r="G17" s="54"/>
      <c r="H17" s="55"/>
      <c r="I17" s="44"/>
      <c r="J17" s="53" t="s">
        <v>43</v>
      </c>
      <c r="K17" s="54"/>
      <c r="L17" s="54">
        <v>7810.1500000000005</v>
      </c>
      <c r="M17" s="55" t="s">
        <v>56</v>
      </c>
      <c r="N17" s="44"/>
      <c r="O17" s="61"/>
      <c r="P17" s="61"/>
    </row>
    <row r="18" spans="2:16" s="35" customFormat="1" x14ac:dyDescent="0.25">
      <c r="B18" s="51"/>
      <c r="C18" s="52"/>
      <c r="E18" s="53"/>
      <c r="F18" s="54"/>
      <c r="G18" s="54"/>
      <c r="H18" s="55"/>
      <c r="I18" s="44"/>
      <c r="J18" s="51" t="s">
        <v>44</v>
      </c>
      <c r="K18" s="54"/>
      <c r="L18" s="54">
        <v>7810.1500000000005</v>
      </c>
      <c r="M18" s="55" t="s">
        <v>57</v>
      </c>
      <c r="N18" s="44"/>
    </row>
    <row r="19" spans="2:16" s="35" customFormat="1" x14ac:dyDescent="0.25">
      <c r="B19" s="51"/>
      <c r="C19" s="52"/>
      <c r="E19" s="53"/>
      <c r="F19" s="54"/>
      <c r="G19" s="54"/>
      <c r="H19" s="55"/>
      <c r="I19" s="44"/>
      <c r="J19" s="53" t="s">
        <v>45</v>
      </c>
      <c r="K19" s="54"/>
      <c r="L19" s="54">
        <v>7810.1500000000005</v>
      </c>
      <c r="M19" s="55" t="s">
        <v>58</v>
      </c>
      <c r="N19" s="44"/>
    </row>
    <row r="20" spans="2:16" s="35" customFormat="1" x14ac:dyDescent="0.25">
      <c r="B20" s="51"/>
      <c r="C20" s="52"/>
      <c r="E20" s="53"/>
      <c r="F20" s="54"/>
      <c r="G20" s="54"/>
      <c r="H20" s="55"/>
      <c r="I20" s="44"/>
      <c r="J20" s="51" t="s">
        <v>46</v>
      </c>
      <c r="K20" s="54"/>
      <c r="L20" s="54">
        <v>7810.1500000000005</v>
      </c>
      <c r="M20" s="55" t="s">
        <v>59</v>
      </c>
      <c r="N20" s="44"/>
    </row>
    <row r="21" spans="2:16" s="35" customFormat="1" x14ac:dyDescent="0.25">
      <c r="B21" s="51"/>
      <c r="C21" s="52"/>
      <c r="E21" s="53"/>
      <c r="F21" s="54"/>
      <c r="G21" s="54"/>
      <c r="H21" s="55"/>
      <c r="I21" s="44"/>
      <c r="J21" s="53" t="s">
        <v>47</v>
      </c>
      <c r="K21" s="54"/>
      <c r="L21" s="54">
        <v>7810.1500000000005</v>
      </c>
      <c r="M21" s="55" t="s">
        <v>60</v>
      </c>
      <c r="N21" s="44"/>
    </row>
    <row r="22" spans="2:16" s="35" customFormat="1" x14ac:dyDescent="0.25">
      <c r="B22" s="51"/>
      <c r="C22" s="52"/>
      <c r="E22" s="53"/>
      <c r="F22" s="54"/>
      <c r="G22" s="54"/>
      <c r="H22" s="55"/>
      <c r="I22" s="44"/>
      <c r="J22" s="51" t="s">
        <v>48</v>
      </c>
      <c r="K22" s="54"/>
      <c r="L22" s="54">
        <v>7810.1500000000005</v>
      </c>
      <c r="M22" s="55" t="s">
        <v>61</v>
      </c>
      <c r="N22" s="44"/>
    </row>
    <row r="23" spans="2:16" s="35" customFormat="1" x14ac:dyDescent="0.25">
      <c r="B23" s="51"/>
      <c r="C23" s="52"/>
      <c r="E23" s="53"/>
      <c r="F23" s="54"/>
      <c r="G23" s="54"/>
      <c r="H23" s="55"/>
      <c r="I23" s="44"/>
      <c r="J23" s="53" t="s">
        <v>49</v>
      </c>
      <c r="K23" s="54"/>
      <c r="L23" s="54">
        <v>7810.1500000000005</v>
      </c>
      <c r="M23" s="55" t="s">
        <v>62</v>
      </c>
      <c r="N23" s="44"/>
    </row>
    <row r="24" spans="2:16" s="35" customFormat="1" x14ac:dyDescent="0.25">
      <c r="I24" s="44"/>
      <c r="N24" s="44"/>
    </row>
    <row r="25" spans="2:16" x14ac:dyDescent="0.25">
      <c r="I25" s="44"/>
      <c r="N25" s="44"/>
    </row>
    <row r="26" spans="2:16" x14ac:dyDescent="0.25">
      <c r="I26" s="44"/>
      <c r="N26" s="44"/>
    </row>
  </sheetData>
  <mergeCells count="15">
    <mergeCell ref="J5:M5"/>
    <mergeCell ref="N5:N8"/>
    <mergeCell ref="J6:M6"/>
    <mergeCell ref="J7:M7"/>
    <mergeCell ref="J10:K10"/>
    <mergeCell ref="E5:H5"/>
    <mergeCell ref="I5:I8"/>
    <mergeCell ref="E6:H6"/>
    <mergeCell ref="E7:H7"/>
    <mergeCell ref="E10:F10"/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2020-08-04T14:59:49Z</dcterms:modified>
</cp:coreProperties>
</file>