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N9" i="3" l="1"/>
  <c r="L9" i="3"/>
  <c r="G9" i="3"/>
  <c r="J9" i="3" l="1"/>
  <c r="E9" i="3" l="1"/>
  <c r="C9" i="3"/>
  <c r="E4" i="4"/>
  <c r="F28" i="2"/>
  <c r="E28" i="2"/>
  <c r="F4" i="2" l="1"/>
  <c r="I9" i="3" l="1"/>
  <c r="F12" i="3" l="1"/>
  <c r="B2" i="4" l="1"/>
  <c r="E5" i="4" l="1"/>
  <c r="B6" i="3" l="1"/>
  <c r="B5" i="3"/>
  <c r="H28" i="2"/>
  <c r="G28" i="2"/>
</calcChain>
</file>

<file path=xl/sharedStrings.xml><?xml version="1.0" encoding="utf-8"?>
<sst xmlns="http://schemas.openxmlformats.org/spreadsheetml/2006/main" count="79" uniqueCount="63">
  <si>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</si>
  <si>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</si>
  <si>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</si>
  <si>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</si>
  <si>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</si>
  <si>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</si>
  <si>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</si>
  <si>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</si>
  <si>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</si>
  <si>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</si>
  <si>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</si>
  <si>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</si>
  <si>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</si>
  <si>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</si>
  <si>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</si>
  <si>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</si>
  <si>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</si>
  <si>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</si>
  <si>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VALOR GLOBAL</t>
  </si>
  <si>
    <t>Diferença Global</t>
  </si>
  <si>
    <t>1º</t>
  </si>
  <si>
    <t>2º</t>
  </si>
  <si>
    <t>3º</t>
  </si>
  <si>
    <t>Parcela nº</t>
  </si>
  <si>
    <t>Valor Parcela</t>
  </si>
  <si>
    <t>DESCRIÇÃO DETALHADA</t>
  </si>
  <si>
    <t>ADITIVO 01/2019 - PRORROGAÇÃO</t>
  </si>
  <si>
    <t>CONTRATO 41.2018</t>
  </si>
  <si>
    <t>15/10/2018 a 14/10/2019</t>
  </si>
  <si>
    <t>23208.005098/2018-06</t>
  </si>
  <si>
    <t>23825.000421/2019-51</t>
  </si>
  <si>
    <t>15/10/2019 a 14/10/2020</t>
  </si>
  <si>
    <t>ADITIVO 01/2019 - 13/09/2019</t>
  </si>
  <si>
    <t>23825.000481/2020-15</t>
  </si>
  <si>
    <t>15/10/2020 a 14/10/2021</t>
  </si>
  <si>
    <t>Fornecimento de água e/ou coleta de esgoto no Campus Ibirité do IFMG.</t>
  </si>
  <si>
    <t xml:space="preserve">15/10/2020 a 14/10/2021 </t>
  </si>
  <si>
    <t>VALOR MENSAL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</si>
  <si>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</si>
  <si>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</si>
  <si>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</si>
  <si>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</si>
  <si>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</si>
  <si>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</si>
  <si>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</si>
  <si>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</si>
  <si>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</si>
  <si>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</si>
  <si>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</si>
  <si>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15/10 a 14/11/20</t>
  </si>
  <si>
    <t>15/11 a 14/12/20</t>
  </si>
  <si>
    <t>15/12 a 14/01/21</t>
  </si>
  <si>
    <t>15/01 a 14/02/21</t>
  </si>
  <si>
    <t>15/02 a 14/03/21</t>
  </si>
  <si>
    <t>15/03 a 14/04/21</t>
  </si>
  <si>
    <t>15/04 a 14/05/21</t>
  </si>
  <si>
    <t>15/05 a 14/06/21</t>
  </si>
  <si>
    <t>15/06 a 14/07/21</t>
  </si>
  <si>
    <t>15/07 a 14/08/21</t>
  </si>
  <si>
    <t>15/08 a 14/09/21</t>
  </si>
  <si>
    <t>15/09 a 14/10/21</t>
  </si>
  <si>
    <t>ADITIVO 02/2020 - 06/08/2020</t>
  </si>
  <si>
    <t>ADITIVO 02/2020 -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</si>
</sst>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6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0" xfId="3" applyFill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ifmg.edu.br/sei/controlador.php?acao=arvore_visualizar&amp;acao_origem=procedimento_visualizar&amp;id_procedimento=693812&amp;infra_sistema=100000100&amp;infra_unidade_atual=110001864&amp;infra_hash=7ef2cbef9b0d626d68e91fcb194c551feb6a773b6c351bd28fa255ff72d4b3f9" TargetMode="External"/><Relationship Id="rId1" Type="http://schemas.openxmlformats.org/officeDocument/2006/relationships/hyperlink" Target="https://sei.ifmg.edu.br/sei/controlador.php?acao=arvore_visualizar&amp;acao_origem=procedimento_visualizar&amp;id_procedimento=455916&amp;infra_sistema=100000100&amp;infra_unidade_atual=110001864&amp;infra_hash=bc820766957435587968935c3fbe426ca647b617b7b15782dd2c199f1921b0b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C14" sqref="C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29" t="s">
        <v>7</v>
      </c>
      <c r="G3" s="30" t="s">
        <v>1</v>
      </c>
      <c r="H3" s="31" t="s">
        <v>2</v>
      </c>
      <c r="I3" s="29" t="s">
        <v>4</v>
      </c>
      <c r="J3" s="68"/>
      <c r="K3" s="68"/>
    </row>
    <row r="4" spans="2:11" x14ac:dyDescent="0.25">
      <c r="B4" s="22" t="s">
        <v>3</v>
      </c>
      <c r="C4" s="19"/>
      <c r="D4" s="23" t="s">
        <v>28</v>
      </c>
      <c r="E4" s="19">
        <v>18000</v>
      </c>
      <c r="F4" s="19">
        <f>E4/12</f>
        <v>1500</v>
      </c>
      <c r="G4" s="20"/>
      <c r="H4" s="21"/>
      <c r="I4" s="67" t="s">
        <v>29</v>
      </c>
      <c r="J4" s="5"/>
    </row>
    <row r="5" spans="2:11" x14ac:dyDescent="0.25">
      <c r="B5" s="62" t="s">
        <v>32</v>
      </c>
      <c r="C5" s="19" t="s">
        <v>10</v>
      </c>
      <c r="D5" s="23" t="s">
        <v>31</v>
      </c>
      <c r="E5" s="19"/>
      <c r="F5" s="19"/>
      <c r="G5" s="20"/>
      <c r="H5" s="21"/>
      <c r="I5" s="67" t="s">
        <v>30</v>
      </c>
      <c r="J5" s="5"/>
    </row>
    <row r="6" spans="2:11" x14ac:dyDescent="0.25">
      <c r="B6" s="62" t="s">
        <v>61</v>
      </c>
      <c r="C6" s="78" t="s">
        <v>10</v>
      </c>
      <c r="D6" s="79" t="s">
        <v>34</v>
      </c>
      <c r="E6" s="78"/>
      <c r="F6" s="78"/>
      <c r="G6" s="80"/>
      <c r="H6" s="81"/>
      <c r="I6" s="82" t="s">
        <v>33</v>
      </c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62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9" t="s">
        <v>11</v>
      </c>
      <c r="C28" s="70"/>
      <c r="D28" s="71"/>
      <c r="E28" s="26">
        <f>SUM(E4:E27)</f>
        <v>18000</v>
      </c>
      <c r="F28" s="26">
        <f>SUM(F4:F27)</f>
        <v>1500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I5" r:id="rId1" display="https://sei.ifmg.edu.br/sei/controlador.php?acao=arvore_visualizar&amp;acao_origem=procedimento_visualizar&amp;id_procedimento=455916&amp;infra_sistema=100000100&amp;infra_unidade_atual=110001864&amp;infra_hash=bc820766957435587968935c3fbe426ca647b617b7b15782dd2c199f1921b0b8"/>
    <hyperlink ref="I6" r:id="rId2" display="https://sei.ifmg.edu.br/sei/controlador.php?acao=arvore_visualizar&amp;acao_origem=procedimento_visualizar&amp;id_procedimento=693812&amp;infra_sistema=100000100&amp;infra_unidade_atual=110001864&amp;infra_hash=7ef2cbef9b0d626d68e91fcb194c551feb6a773b6c351bd28fa255ff72d4b3f9"/>
  </hyperlink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D11" sqref="D11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bestFit="1" customWidth="1"/>
    <col min="5" max="5" width="20.140625" bestFit="1" customWidth="1"/>
    <col min="6" max="6" width="19" style="57" customWidth="1"/>
    <col min="7" max="8" width="22.140625" bestFit="1" customWidth="1"/>
  </cols>
  <sheetData>
    <row r="2" spans="2:5" x14ac:dyDescent="0.25">
      <c r="B2" s="72" t="str">
        <f>'Resumo do Contrato'!B3</f>
        <v>CONTRATO 41.2018</v>
      </c>
      <c r="C2" s="72"/>
      <c r="D2" s="72"/>
      <c r="E2" s="72"/>
    </row>
    <row r="3" spans="2:5" x14ac:dyDescent="0.25">
      <c r="B3" s="58" t="s">
        <v>16</v>
      </c>
      <c r="C3" s="58" t="s">
        <v>25</v>
      </c>
      <c r="D3" s="58" t="s">
        <v>37</v>
      </c>
      <c r="E3" s="58" t="s">
        <v>18</v>
      </c>
    </row>
    <row r="4" spans="2:5" x14ac:dyDescent="0.25">
      <c r="B4" s="59">
        <v>1</v>
      </c>
      <c r="C4" s="59" t="s">
        <v>35</v>
      </c>
      <c r="D4" s="60">
        <v>1500</v>
      </c>
      <c r="E4" s="60">
        <f>D4*12</f>
        <v>18000</v>
      </c>
    </row>
    <row r="5" spans="2:5" x14ac:dyDescent="0.25">
      <c r="B5" s="73" t="s">
        <v>17</v>
      </c>
      <c r="C5" s="73"/>
      <c r="D5" s="73"/>
      <c r="E5" s="61">
        <f>SUM(E4:E4)</f>
        <v>18000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tabSelected="1" topLeftCell="D1" workbookViewId="0">
      <selection activeCell="N10" sqref="N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9.140625" style="33" customWidth="1"/>
    <col min="16" max="16" width="10.7109375" style="33" bestFit="1" customWidth="1"/>
    <col min="17" max="16384" width="9.140625" style="33"/>
  </cols>
  <sheetData>
    <row r="1" spans="2:16" s="64" customFormat="1" x14ac:dyDescent="0.25">
      <c r="I1" s="65"/>
      <c r="N1" s="65"/>
    </row>
    <row r="2" spans="2:16" s="64" customFormat="1" x14ac:dyDescent="0.25">
      <c r="I2" s="65"/>
      <c r="N2" s="65"/>
    </row>
    <row r="3" spans="2:16" s="66" customFormat="1" x14ac:dyDescent="0.25"/>
    <row r="4" spans="2:16" s="66" customFormat="1" x14ac:dyDescent="0.25"/>
    <row r="5" spans="2:16" s="35" customFormat="1" x14ac:dyDescent="0.25">
      <c r="B5" s="72" t="str">
        <f>'Resumo do Contrato'!B3</f>
        <v>CONTRATO 41.2018</v>
      </c>
      <c r="C5" s="72"/>
      <c r="D5" s="72"/>
      <c r="E5" s="72" t="s">
        <v>26</v>
      </c>
      <c r="F5" s="72"/>
      <c r="G5" s="72"/>
      <c r="H5" s="72"/>
      <c r="I5" s="77" t="s">
        <v>6</v>
      </c>
      <c r="J5" s="72" t="s">
        <v>62</v>
      </c>
      <c r="K5" s="72"/>
      <c r="L5" s="72"/>
      <c r="M5" s="72"/>
      <c r="N5" s="77" t="s">
        <v>6</v>
      </c>
    </row>
    <row r="6" spans="2:16" s="35" customFormat="1" x14ac:dyDescent="0.25">
      <c r="B6" s="75" t="str">
        <f>'Resumo do Contrato'!D4</f>
        <v>15/10/2018 a 14/10/2019</v>
      </c>
      <c r="C6" s="75"/>
      <c r="D6" s="75"/>
      <c r="E6" s="72" t="s">
        <v>31</v>
      </c>
      <c r="F6" s="72"/>
      <c r="G6" s="72"/>
      <c r="H6" s="72"/>
      <c r="I6" s="77"/>
      <c r="J6" s="72" t="s">
        <v>36</v>
      </c>
      <c r="K6" s="72"/>
      <c r="L6" s="72"/>
      <c r="M6" s="72"/>
      <c r="N6" s="77"/>
    </row>
    <row r="7" spans="2:16" s="35" customFormat="1" x14ac:dyDescent="0.25">
      <c r="B7" s="72"/>
      <c r="C7" s="72"/>
      <c r="D7" s="72"/>
      <c r="E7" s="72"/>
      <c r="F7" s="72"/>
      <c r="G7" s="72"/>
      <c r="H7" s="72"/>
      <c r="I7" s="77"/>
      <c r="J7" s="72"/>
      <c r="K7" s="72"/>
      <c r="L7" s="72"/>
      <c r="M7" s="72"/>
      <c r="N7" s="77"/>
    </row>
    <row r="8" spans="2:16" s="36" customFormat="1" ht="30" x14ac:dyDescent="0.25">
      <c r="B8" s="76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19</v>
      </c>
      <c r="H8" s="38" t="s">
        <v>5</v>
      </c>
      <c r="I8" s="77"/>
      <c r="J8" s="37" t="s">
        <v>12</v>
      </c>
      <c r="K8" s="37" t="s">
        <v>13</v>
      </c>
      <c r="L8" s="37" t="s">
        <v>19</v>
      </c>
      <c r="M8" s="38" t="s">
        <v>5</v>
      </c>
      <c r="N8" s="77"/>
    </row>
    <row r="9" spans="2:16" s="35" customFormat="1" x14ac:dyDescent="0.25">
      <c r="B9" s="76"/>
      <c r="C9" s="39">
        <f>D9/12</f>
        <v>1500</v>
      </c>
      <c r="D9" s="40">
        <v>18000</v>
      </c>
      <c r="E9" s="40">
        <f>F9/12</f>
        <v>1500</v>
      </c>
      <c r="F9" s="40">
        <v>18000</v>
      </c>
      <c r="G9" s="40">
        <f>E9-C9</f>
        <v>0</v>
      </c>
      <c r="H9" s="41">
        <v>18000</v>
      </c>
      <c r="I9" s="42">
        <f>H9+D9</f>
        <v>36000</v>
      </c>
      <c r="J9" s="40">
        <f>K9/12</f>
        <v>1500</v>
      </c>
      <c r="K9" s="40">
        <v>18000</v>
      </c>
      <c r="L9" s="40">
        <f>J9-E9</f>
        <v>0</v>
      </c>
      <c r="M9" s="41">
        <v>18000</v>
      </c>
      <c r="N9" s="42">
        <f>M9+I9</f>
        <v>54000</v>
      </c>
    </row>
    <row r="10" spans="2:16" s="35" customFormat="1" x14ac:dyDescent="0.25">
      <c r="B10" s="74" t="s">
        <v>14</v>
      </c>
      <c r="C10" s="74"/>
      <c r="D10" s="43"/>
      <c r="E10" s="74" t="s">
        <v>14</v>
      </c>
      <c r="F10" s="74"/>
      <c r="G10" s="56"/>
      <c r="H10" s="44"/>
      <c r="I10" s="44"/>
      <c r="J10" s="74" t="s">
        <v>14</v>
      </c>
      <c r="K10" s="74"/>
      <c r="L10" s="56"/>
      <c r="M10" s="44"/>
      <c r="N10" s="44"/>
    </row>
    <row r="11" spans="2:16" s="45" customFormat="1" x14ac:dyDescent="0.25">
      <c r="B11" s="48" t="s">
        <v>23</v>
      </c>
      <c r="C11" s="46" t="s">
        <v>24</v>
      </c>
      <c r="D11" s="47"/>
      <c r="E11" s="48" t="s">
        <v>23</v>
      </c>
      <c r="F11" s="49" t="s">
        <v>15</v>
      </c>
      <c r="G11" s="49" t="s">
        <v>24</v>
      </c>
      <c r="H11" s="50"/>
      <c r="I11" s="44"/>
      <c r="J11" s="48" t="s">
        <v>23</v>
      </c>
      <c r="K11" s="49" t="s">
        <v>15</v>
      </c>
      <c r="L11" s="49" t="s">
        <v>24</v>
      </c>
      <c r="M11" s="50"/>
      <c r="N11" s="44"/>
    </row>
    <row r="12" spans="2:16" s="35" customFormat="1" x14ac:dyDescent="0.25">
      <c r="B12" s="51" t="s">
        <v>20</v>
      </c>
      <c r="C12" s="52">
        <v>18000</v>
      </c>
      <c r="E12" s="51" t="s">
        <v>21</v>
      </c>
      <c r="F12" s="54">
        <f>(G9/360)*148</f>
        <v>0</v>
      </c>
      <c r="G12" s="54">
        <v>18000</v>
      </c>
      <c r="H12" s="55"/>
      <c r="I12" s="44"/>
      <c r="J12" s="51" t="s">
        <v>22</v>
      </c>
      <c r="K12" s="54"/>
      <c r="L12" s="54">
        <v>1500</v>
      </c>
      <c r="M12" s="55" t="s">
        <v>49</v>
      </c>
      <c r="N12" s="44"/>
    </row>
    <row r="13" spans="2:16" s="35" customFormat="1" x14ac:dyDescent="0.25">
      <c r="B13" s="51"/>
      <c r="C13" s="52"/>
      <c r="E13" s="53"/>
      <c r="F13" s="54"/>
      <c r="G13" s="54"/>
      <c r="H13" s="63"/>
      <c r="I13" s="44"/>
      <c r="J13" s="53" t="s">
        <v>38</v>
      </c>
      <c r="K13" s="54"/>
      <c r="L13" s="54">
        <v>1500</v>
      </c>
      <c r="M13" s="63" t="s">
        <v>50</v>
      </c>
      <c r="N13" s="44"/>
    </row>
    <row r="14" spans="2:16" s="35" customFormat="1" x14ac:dyDescent="0.25">
      <c r="B14" s="51"/>
      <c r="C14" s="52"/>
      <c r="E14" s="53"/>
      <c r="F14" s="54"/>
      <c r="G14" s="54"/>
      <c r="H14" s="63"/>
      <c r="I14" s="44"/>
      <c r="J14" s="51" t="s">
        <v>39</v>
      </c>
      <c r="K14" s="54"/>
      <c r="L14" s="54">
        <v>1500</v>
      </c>
      <c r="M14" s="63" t="s">
        <v>51</v>
      </c>
      <c r="N14" s="44"/>
    </row>
    <row r="15" spans="2:16" s="35" customFormat="1" x14ac:dyDescent="0.25">
      <c r="B15" s="51"/>
      <c r="C15" s="52"/>
      <c r="E15" s="53"/>
      <c r="F15" s="54"/>
      <c r="G15" s="54"/>
      <c r="H15" s="55"/>
      <c r="I15" s="44"/>
      <c r="J15" s="53" t="s">
        <v>40</v>
      </c>
      <c r="K15" s="54"/>
      <c r="L15" s="54">
        <v>1500</v>
      </c>
      <c r="M15" s="55" t="s">
        <v>52</v>
      </c>
      <c r="N15" s="44"/>
    </row>
    <row r="16" spans="2:16" s="35" customFormat="1" x14ac:dyDescent="0.25">
      <c r="B16" s="51"/>
      <c r="C16" s="52"/>
      <c r="E16" s="53"/>
      <c r="F16" s="54"/>
      <c r="G16" s="54"/>
      <c r="H16" s="55"/>
      <c r="I16" s="44"/>
      <c r="J16" s="51" t="s">
        <v>41</v>
      </c>
      <c r="K16" s="54"/>
      <c r="L16" s="54">
        <v>1500</v>
      </c>
      <c r="M16" s="55" t="s">
        <v>53</v>
      </c>
      <c r="N16" s="44"/>
      <c r="P16" s="63"/>
    </row>
    <row r="17" spans="2:16" s="35" customFormat="1" x14ac:dyDescent="0.25">
      <c r="B17" s="51"/>
      <c r="C17" s="52"/>
      <c r="E17" s="53"/>
      <c r="F17" s="54"/>
      <c r="G17" s="54"/>
      <c r="H17" s="55"/>
      <c r="I17" s="44"/>
      <c r="J17" s="53" t="s">
        <v>42</v>
      </c>
      <c r="K17" s="54"/>
      <c r="L17" s="54">
        <v>1500</v>
      </c>
      <c r="M17" s="55" t="s">
        <v>54</v>
      </c>
      <c r="N17" s="44"/>
      <c r="O17" s="63"/>
      <c r="P17" s="63"/>
    </row>
    <row r="18" spans="2:16" s="35" customFormat="1" x14ac:dyDescent="0.25">
      <c r="B18" s="51"/>
      <c r="C18" s="52"/>
      <c r="E18" s="53"/>
      <c r="F18" s="54"/>
      <c r="G18" s="54"/>
      <c r="H18" s="55"/>
      <c r="I18" s="44"/>
      <c r="J18" s="51" t="s">
        <v>43</v>
      </c>
      <c r="K18" s="54"/>
      <c r="L18" s="54">
        <v>1500</v>
      </c>
      <c r="M18" s="55" t="s">
        <v>55</v>
      </c>
      <c r="N18" s="44"/>
    </row>
    <row r="19" spans="2:16" s="35" customFormat="1" x14ac:dyDescent="0.25">
      <c r="B19" s="51"/>
      <c r="C19" s="52"/>
      <c r="E19" s="53"/>
      <c r="F19" s="54"/>
      <c r="G19" s="54"/>
      <c r="H19" s="55"/>
      <c r="I19" s="44"/>
      <c r="J19" s="53" t="s">
        <v>44</v>
      </c>
      <c r="K19" s="54"/>
      <c r="L19" s="54">
        <v>1500</v>
      </c>
      <c r="M19" s="55" t="s">
        <v>56</v>
      </c>
      <c r="N19" s="44"/>
    </row>
    <row r="20" spans="2:16" s="35" customFormat="1" x14ac:dyDescent="0.25">
      <c r="B20" s="51"/>
      <c r="C20" s="52"/>
      <c r="E20" s="53"/>
      <c r="F20" s="54"/>
      <c r="G20" s="54"/>
      <c r="H20" s="55"/>
      <c r="I20" s="44"/>
      <c r="J20" s="51" t="s">
        <v>45</v>
      </c>
      <c r="K20" s="54"/>
      <c r="L20" s="54">
        <v>1500</v>
      </c>
      <c r="M20" s="55" t="s">
        <v>57</v>
      </c>
      <c r="N20" s="44"/>
    </row>
    <row r="21" spans="2:16" s="35" customFormat="1" x14ac:dyDescent="0.25">
      <c r="B21" s="51"/>
      <c r="C21" s="52"/>
      <c r="E21" s="53"/>
      <c r="F21" s="54"/>
      <c r="G21" s="54"/>
      <c r="H21" s="55"/>
      <c r="I21" s="44"/>
      <c r="J21" s="53" t="s">
        <v>46</v>
      </c>
      <c r="K21" s="54"/>
      <c r="L21" s="54">
        <v>1500</v>
      </c>
      <c r="M21" s="55" t="s">
        <v>58</v>
      </c>
      <c r="N21" s="44"/>
    </row>
    <row r="22" spans="2:16" s="35" customFormat="1" x14ac:dyDescent="0.25">
      <c r="B22" s="51"/>
      <c r="C22" s="52"/>
      <c r="E22" s="53"/>
      <c r="F22" s="54"/>
      <c r="G22" s="54"/>
      <c r="H22" s="55"/>
      <c r="I22" s="44"/>
      <c r="J22" s="51" t="s">
        <v>47</v>
      </c>
      <c r="K22" s="54"/>
      <c r="L22" s="54">
        <v>1500</v>
      </c>
      <c r="M22" s="55" t="s">
        <v>59</v>
      </c>
      <c r="N22" s="44"/>
    </row>
    <row r="23" spans="2:16" s="35" customFormat="1" x14ac:dyDescent="0.25">
      <c r="B23" s="51"/>
      <c r="C23" s="52"/>
      <c r="E23" s="53"/>
      <c r="F23" s="54"/>
      <c r="G23" s="54"/>
      <c r="H23" s="55"/>
      <c r="I23" s="44"/>
      <c r="J23" s="53" t="s">
        <v>48</v>
      </c>
      <c r="K23" s="54"/>
      <c r="L23" s="54">
        <v>1500</v>
      </c>
      <c r="M23" s="55" t="s">
        <v>60</v>
      </c>
      <c r="N23" s="44"/>
    </row>
    <row r="24" spans="2:16" s="35" customFormat="1" x14ac:dyDescent="0.25">
      <c r="I24" s="44"/>
      <c r="N24" s="44"/>
    </row>
    <row r="25" spans="2:16" x14ac:dyDescent="0.25">
      <c r="I25" s="44"/>
      <c r="N25" s="44"/>
    </row>
    <row r="26" spans="2:16" x14ac:dyDescent="0.25">
      <c r="I26" s="44"/>
      <c r="N26" s="44"/>
    </row>
  </sheetData>
  <mergeCells count="15"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2020-08-17T12:40:54Z</dcterms:modified>
</cp:coreProperties>
</file>